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 Barrel Weight" sheetId="1" r:id="rId1"/>
  </sheets>
  <definedNames>
    <definedName name="_xlnm.Print_Area" localSheetId="0">'AR Barrel Weight'!$A$1:$H$39</definedName>
  </definedNames>
  <calcPr fullCalcOnLoad="1"/>
</workbook>
</file>

<file path=xl/sharedStrings.xml><?xml version="1.0" encoding="utf-8"?>
<sst xmlns="http://schemas.openxmlformats.org/spreadsheetml/2006/main" count="53" uniqueCount="49">
  <si>
    <t>Bore Diameter</t>
  </si>
  <si>
    <t>Groove Diameter</t>
  </si>
  <si>
    <t>surface area sq. in.</t>
  </si>
  <si>
    <t>Oz. of steel per cu. In.</t>
  </si>
  <si>
    <t>Barrel Length</t>
  </si>
  <si>
    <t>Weight (oz)</t>
  </si>
  <si>
    <t>Weight (lb)</t>
  </si>
  <si>
    <t>Major Area sq. in.</t>
  </si>
  <si>
    <t>Minor Area sq. in.</t>
  </si>
  <si>
    <t>Enter data in grey areas only</t>
  </si>
  <si>
    <t>Groove Percent</t>
  </si>
  <si>
    <t>Land Percent</t>
  </si>
  <si>
    <t>Average Bore</t>
  </si>
  <si>
    <t>All Dimensions in Inches</t>
  </si>
  <si>
    <t xml:space="preserve"> the total of land and groove width</t>
  </si>
  <si>
    <t>To figure land %, divide land width by</t>
  </si>
  <si>
    <t>OD over chamber</t>
  </si>
  <si>
    <t>Barrel Diameter</t>
  </si>
  <si>
    <t>30% is typical and range is 20% to 50%</t>
  </si>
  <si>
    <t>Major OD Length</t>
  </si>
  <si>
    <t>Case Body Length</t>
  </si>
  <si>
    <t>Case Body Mid Diameter</t>
  </si>
  <si>
    <t>at the midpoint between head and shoulder</t>
  </si>
  <si>
    <t>Chamber Stub Weight</t>
  </si>
  <si>
    <t>Neck, Throat, Leade length</t>
  </si>
  <si>
    <t>Neck, Throat, Leade weight</t>
  </si>
  <si>
    <t>Chamber Area weight</t>
  </si>
  <si>
    <t>Chamber Area minor sq. in.</t>
  </si>
  <si>
    <t>Chamber Area major sq. in.</t>
  </si>
  <si>
    <t>Chamber Surface Area</t>
  </si>
  <si>
    <t>Oz. of steel per barrel inch</t>
  </si>
  <si>
    <t>Barrel Weight (oz)</t>
  </si>
  <si>
    <t>Barrel Weight (lb)</t>
  </si>
  <si>
    <t>Neck, Throat, Leade sq. in.</t>
  </si>
  <si>
    <t>A</t>
  </si>
  <si>
    <t>B</t>
  </si>
  <si>
    <t>C</t>
  </si>
  <si>
    <t>D</t>
  </si>
  <si>
    <t>E</t>
  </si>
  <si>
    <t>AR-15 Barrel Weight Calculator</t>
  </si>
  <si>
    <t>Bore diameter is typically</t>
  </si>
  <si>
    <t>0.006" to 0.008" less than groove diameter</t>
  </si>
  <si>
    <t>Case body length (D) is from head to shoulder</t>
  </si>
  <si>
    <t>Case body diameter (C) is measured</t>
  </si>
  <si>
    <t>This page courtesy of www.ar15barrels.com</t>
  </si>
  <si>
    <t>This page will calculate the weight of your custom profiled barrel before it's built</t>
  </si>
  <si>
    <t>The formulas used here will get you close</t>
  </si>
  <si>
    <t>but they could be off an ounce or two</t>
  </si>
  <si>
    <t>based on differences in alloy weights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</si>
</sst>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57150</xdr:rowOff>
    </xdr:from>
    <xdr:to>
      <xdr:col>7</xdr:col>
      <xdr:colOff>419100</xdr:colOff>
      <xdr:row>2</xdr:row>
      <xdr:rowOff>2038350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57225"/>
          <a:ext cx="52197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2.140625" style="7" customWidth="1"/>
    <col min="2" max="2" width="23.7109375" style="0" customWidth="1"/>
    <col min="3" max="3" width="9.7109375" style="2" customWidth="1"/>
    <col min="4" max="8" width="9.7109375" style="0" customWidth="1"/>
  </cols>
  <sheetData>
    <row r="1" spans="1:8" ht="34.5" customHeight="1">
      <c r="A1" s="8" t="s">
        <v>39</v>
      </c>
      <c r="B1" s="8"/>
      <c r="C1" s="8"/>
      <c r="D1" s="8"/>
      <c r="E1" s="8"/>
      <c r="F1" s="8"/>
      <c r="G1" s="8"/>
      <c r="H1" s="8"/>
    </row>
    <row r="2" spans="1:8" ht="12.75">
      <c r="A2" s="9" t="s">
        <v>45</v>
      </c>
      <c r="B2" s="9"/>
      <c r="C2" s="9"/>
      <c r="D2" s="9"/>
      <c r="E2" s="9"/>
      <c r="F2" s="9"/>
      <c r="G2" s="9"/>
      <c r="H2" s="9"/>
    </row>
    <row r="3" spans="1:8" ht="164.25" customHeight="1">
      <c r="A3" s="9"/>
      <c r="B3" s="9"/>
      <c r="C3" s="9"/>
      <c r="D3" s="9"/>
      <c r="E3" s="9"/>
      <c r="F3" s="9"/>
      <c r="G3" s="9"/>
      <c r="H3" s="9"/>
    </row>
    <row r="4" spans="1:8" ht="12.75" customHeight="1">
      <c r="A4" s="7" t="s">
        <v>34</v>
      </c>
      <c r="B4" t="s">
        <v>16</v>
      </c>
      <c r="C4" s="1">
        <v>1</v>
      </c>
      <c r="H4" s="4" t="s">
        <v>9</v>
      </c>
    </row>
    <row r="5" spans="1:8" ht="12.75" customHeight="1">
      <c r="A5" s="7" t="s">
        <v>35</v>
      </c>
      <c r="B5" t="s">
        <v>19</v>
      </c>
      <c r="C5" s="1">
        <v>4</v>
      </c>
      <c r="H5" s="4"/>
    </row>
    <row r="6" spans="1:8" ht="12.75">
      <c r="A6" s="7" t="s">
        <v>36</v>
      </c>
      <c r="B6" t="s">
        <v>21</v>
      </c>
      <c r="C6" s="1">
        <v>0.375</v>
      </c>
      <c r="H6" s="4" t="s">
        <v>43</v>
      </c>
    </row>
    <row r="7" spans="1:8" ht="12.75">
      <c r="A7" s="7" t="s">
        <v>37</v>
      </c>
      <c r="B7" t="s">
        <v>20</v>
      </c>
      <c r="C7" s="1">
        <v>1.4</v>
      </c>
      <c r="H7" s="4" t="s">
        <v>22</v>
      </c>
    </row>
    <row r="8" spans="2:3" ht="12.75">
      <c r="B8" t="s">
        <v>27</v>
      </c>
      <c r="C8" s="2">
        <f>(((C6/2)*(C6/2))*3.14)</f>
        <v>0.110390625</v>
      </c>
    </row>
    <row r="9" spans="2:8" ht="12.75">
      <c r="B9" t="s">
        <v>28</v>
      </c>
      <c r="C9" s="2">
        <f>(((C4/2)*(C4/2))*3.14)</f>
        <v>0.785</v>
      </c>
      <c r="H9" s="4" t="s">
        <v>42</v>
      </c>
    </row>
    <row r="10" spans="2:6" ht="12.75">
      <c r="B10" t="s">
        <v>29</v>
      </c>
      <c r="C10" s="2">
        <f>C9-C8</f>
        <v>0.6746093750000001</v>
      </c>
      <c r="F10" s="4"/>
    </row>
    <row r="11" spans="2:8" ht="12.75">
      <c r="B11" t="s">
        <v>26</v>
      </c>
      <c r="C11" s="2">
        <f>C10*C7*C26</f>
        <v>4.3287120078125</v>
      </c>
      <c r="H11" s="4" t="s">
        <v>13</v>
      </c>
    </row>
    <row r="12" spans="2:3" ht="12.75">
      <c r="B12" t="s">
        <v>24</v>
      </c>
      <c r="C12" s="2">
        <f>C5-C7</f>
        <v>2.6</v>
      </c>
    </row>
    <row r="13" spans="2:3" ht="12.75">
      <c r="B13" t="s">
        <v>33</v>
      </c>
      <c r="C13" s="2">
        <f>C9-C23</f>
        <v>0.7462423206000001</v>
      </c>
    </row>
    <row r="14" spans="2:3" ht="12.75">
      <c r="B14" t="s">
        <v>25</v>
      </c>
      <c r="C14" s="2">
        <f>C12*C13*C26</f>
        <v>8.89265631281555</v>
      </c>
    </row>
    <row r="15" spans="2:8" ht="12.75">
      <c r="B15" t="s">
        <v>23</v>
      </c>
      <c r="C15" s="2">
        <f>C11+C14</f>
        <v>13.22136832062805</v>
      </c>
      <c r="H15" s="4" t="s">
        <v>40</v>
      </c>
    </row>
    <row r="16" spans="1:8" ht="12.75">
      <c r="A16" s="7" t="s">
        <v>38</v>
      </c>
      <c r="B16" t="s">
        <v>17</v>
      </c>
      <c r="C16" s="1">
        <v>0.75</v>
      </c>
      <c r="H16" s="4" t="s">
        <v>41</v>
      </c>
    </row>
    <row r="17" spans="2:3" ht="12.75">
      <c r="B17" t="s">
        <v>1</v>
      </c>
      <c r="C17" s="1">
        <v>0.224</v>
      </c>
    </row>
    <row r="18" spans="2:8" ht="12.75">
      <c r="B18" t="s">
        <v>0</v>
      </c>
      <c r="C18" s="1">
        <v>0.218</v>
      </c>
      <c r="H18" s="4" t="s">
        <v>15</v>
      </c>
    </row>
    <row r="19" spans="2:8" ht="12.75">
      <c r="B19" t="s">
        <v>11</v>
      </c>
      <c r="C19" s="6">
        <v>0.3</v>
      </c>
      <c r="H19" s="4" t="s">
        <v>14</v>
      </c>
    </row>
    <row r="20" spans="2:8" ht="12.75">
      <c r="B20" t="s">
        <v>10</v>
      </c>
      <c r="C20" s="5">
        <f>1-C19</f>
        <v>0.7</v>
      </c>
      <c r="H20" s="4" t="s">
        <v>18</v>
      </c>
    </row>
    <row r="21" spans="2:3" ht="12.75">
      <c r="B21" t="s">
        <v>12</v>
      </c>
      <c r="C21" s="2">
        <f>(C18*C19)+(C17*C20)</f>
        <v>0.2222</v>
      </c>
    </row>
    <row r="22" spans="2:8" ht="12.75">
      <c r="B22" t="s">
        <v>7</v>
      </c>
      <c r="C22" s="2">
        <f>(((C16/2)*(C16/2))*3.14)</f>
        <v>0.4415625</v>
      </c>
      <c r="H22" s="4" t="s">
        <v>46</v>
      </c>
    </row>
    <row r="23" spans="2:8" ht="12.75">
      <c r="B23" t="s">
        <v>8</v>
      </c>
      <c r="C23" s="2">
        <f>(((C21/2)*(C21/2))*3.14)</f>
        <v>0.0387576794</v>
      </c>
      <c r="H23" s="4" t="s">
        <v>47</v>
      </c>
    </row>
    <row r="24" spans="2:8" ht="12.75">
      <c r="B24" t="s">
        <v>2</v>
      </c>
      <c r="C24" s="2">
        <f>C22-C23</f>
        <v>0.4028048206</v>
      </c>
      <c r="H24" s="4" t="s">
        <v>48</v>
      </c>
    </row>
    <row r="26" spans="2:8" ht="12.75">
      <c r="B26" t="s">
        <v>3</v>
      </c>
      <c r="C26" s="2">
        <v>4.5833</v>
      </c>
      <c r="H26" s="4" t="s">
        <v>44</v>
      </c>
    </row>
    <row r="27" spans="2:3" ht="12.75">
      <c r="B27" t="s">
        <v>30</v>
      </c>
      <c r="C27" s="2">
        <f>C26*C24</f>
        <v>1.8461753342559801</v>
      </c>
    </row>
    <row r="29" spans="2:8" ht="12.75">
      <c r="B29" t="s">
        <v>4</v>
      </c>
      <c r="C29" s="3">
        <v>7</v>
      </c>
      <c r="D29" s="3">
        <v>8</v>
      </c>
      <c r="E29" s="3">
        <v>9</v>
      </c>
      <c r="F29" s="3">
        <v>10</v>
      </c>
      <c r="G29" s="3">
        <v>11</v>
      </c>
      <c r="H29" s="3">
        <v>12</v>
      </c>
    </row>
    <row r="30" spans="2:8" ht="12.75">
      <c r="B30" t="s">
        <v>31</v>
      </c>
      <c r="C30" s="3">
        <f aca="true" t="shared" si="0" ref="C30:H30">(((C29-$C$5)*$C$27)+$C$15)</f>
        <v>18.75989432339599</v>
      </c>
      <c r="D30" s="3">
        <f t="shared" si="0"/>
        <v>20.60606965765197</v>
      </c>
      <c r="E30" s="3">
        <f t="shared" si="0"/>
        <v>22.452244991907953</v>
      </c>
      <c r="F30" s="3">
        <f t="shared" si="0"/>
        <v>24.29842032616393</v>
      </c>
      <c r="G30" s="3">
        <f t="shared" si="0"/>
        <v>26.14459566041991</v>
      </c>
      <c r="H30" s="3">
        <f t="shared" si="0"/>
        <v>27.99077099467589</v>
      </c>
    </row>
    <row r="31" spans="2:8" ht="12.75">
      <c r="B31" t="s">
        <v>32</v>
      </c>
      <c r="C31" s="3">
        <f aca="true" t="shared" si="1" ref="C31:H31">C30/16</f>
        <v>1.1724933952122494</v>
      </c>
      <c r="D31" s="3">
        <f t="shared" si="1"/>
        <v>1.2878793536032482</v>
      </c>
      <c r="E31" s="3">
        <f t="shared" si="1"/>
        <v>1.403265311994247</v>
      </c>
      <c r="F31" s="3">
        <f t="shared" si="1"/>
        <v>1.5186512703852457</v>
      </c>
      <c r="G31" s="3">
        <f t="shared" si="1"/>
        <v>1.6340372287762444</v>
      </c>
      <c r="H31" s="3">
        <f t="shared" si="1"/>
        <v>1.7494231871672432</v>
      </c>
    </row>
    <row r="32" spans="3:8" ht="12.75">
      <c r="C32" s="3"/>
      <c r="D32" s="3"/>
      <c r="E32" s="3"/>
      <c r="F32" s="3"/>
      <c r="G32" s="3"/>
      <c r="H32" s="3"/>
    </row>
    <row r="33" spans="2:8" ht="12.75">
      <c r="B33" t="s">
        <v>4</v>
      </c>
      <c r="C33" s="3">
        <v>13</v>
      </c>
      <c r="D33" s="3">
        <v>14</v>
      </c>
      <c r="E33" s="3">
        <v>15</v>
      </c>
      <c r="F33" s="3">
        <v>16</v>
      </c>
      <c r="G33" s="3">
        <v>17</v>
      </c>
      <c r="H33" s="3">
        <v>18</v>
      </c>
    </row>
    <row r="34" spans="2:8" ht="12.75">
      <c r="B34" t="s">
        <v>5</v>
      </c>
      <c r="C34" s="3">
        <f aca="true" t="shared" si="2" ref="C34:H34">(((C33-$C$5)*$C$24*$C$26)+$C$15)</f>
        <v>29.836946328931873</v>
      </c>
      <c r="D34" s="3">
        <f t="shared" si="2"/>
        <v>31.683121663187855</v>
      </c>
      <c r="E34" s="3">
        <f t="shared" si="2"/>
        <v>33.529296997443836</v>
      </c>
      <c r="F34" s="3">
        <f t="shared" si="2"/>
        <v>35.37547233169981</v>
      </c>
      <c r="G34" s="3">
        <f t="shared" si="2"/>
        <v>37.22164766595579</v>
      </c>
      <c r="H34" s="3">
        <f t="shared" si="2"/>
        <v>39.067823000211774</v>
      </c>
    </row>
    <row r="35" spans="2:8" ht="12.75">
      <c r="B35" t="s">
        <v>6</v>
      </c>
      <c r="C35" s="3">
        <f aca="true" t="shared" si="3" ref="C35:H35">C34/16</f>
        <v>1.864809145558242</v>
      </c>
      <c r="D35" s="3">
        <f t="shared" si="3"/>
        <v>1.980195103949241</v>
      </c>
      <c r="E35" s="3">
        <f t="shared" si="3"/>
        <v>2.0955810623402398</v>
      </c>
      <c r="F35" s="3">
        <f t="shared" si="3"/>
        <v>2.210967020731238</v>
      </c>
      <c r="G35" s="3">
        <f t="shared" si="3"/>
        <v>2.326352979122237</v>
      </c>
      <c r="H35" s="3">
        <f t="shared" si="3"/>
        <v>2.441738937513236</v>
      </c>
    </row>
    <row r="36" spans="3:8" ht="12.75">
      <c r="C36" s="3"/>
      <c r="D36" s="3"/>
      <c r="E36" s="3"/>
      <c r="F36" s="3"/>
      <c r="G36" s="3"/>
      <c r="H36" s="3"/>
    </row>
    <row r="37" spans="2:8" ht="12.75">
      <c r="B37" t="s">
        <v>4</v>
      </c>
      <c r="C37" s="3">
        <v>19</v>
      </c>
      <c r="D37" s="3">
        <v>20</v>
      </c>
      <c r="E37" s="3">
        <v>21</v>
      </c>
      <c r="F37" s="3">
        <v>22</v>
      </c>
      <c r="G37" s="3">
        <v>23</v>
      </c>
      <c r="H37" s="3">
        <v>24</v>
      </c>
    </row>
    <row r="38" spans="2:8" ht="12.75">
      <c r="B38" t="s">
        <v>5</v>
      </c>
      <c r="C38" s="3">
        <f aca="true" t="shared" si="4" ref="C38:H38">(((C37-$C$5)*$C$24*$C$26)+$C$15)</f>
        <v>40.91399833446775</v>
      </c>
      <c r="D38" s="3">
        <f t="shared" si="4"/>
        <v>42.76017366872373</v>
      </c>
      <c r="E38" s="3">
        <f t="shared" si="4"/>
        <v>44.60634900297971</v>
      </c>
      <c r="F38" s="3">
        <f t="shared" si="4"/>
        <v>46.452524337235694</v>
      </c>
      <c r="G38" s="3">
        <f t="shared" si="4"/>
        <v>48.298699671491676</v>
      </c>
      <c r="H38" s="3">
        <f t="shared" si="4"/>
        <v>50.14487500574766</v>
      </c>
    </row>
    <row r="39" spans="2:8" ht="12.75">
      <c r="B39" t="s">
        <v>6</v>
      </c>
      <c r="C39" s="3">
        <f aca="true" t="shared" si="5" ref="C39:H39">C38/16</f>
        <v>2.5571248959042343</v>
      </c>
      <c r="D39" s="3">
        <f t="shared" si="5"/>
        <v>2.672510854295233</v>
      </c>
      <c r="E39" s="3">
        <f t="shared" si="5"/>
        <v>2.787896812686232</v>
      </c>
      <c r="F39" s="3">
        <f t="shared" si="5"/>
        <v>2.903282771077231</v>
      </c>
      <c r="G39" s="3">
        <f t="shared" si="5"/>
        <v>3.0186687294682297</v>
      </c>
      <c r="H39" s="3">
        <f t="shared" si="5"/>
        <v>3.1340546878592286</v>
      </c>
    </row>
    <row r="40" spans="3:8" ht="12.75">
      <c r="C40" s="3"/>
      <c r="D40" s="3"/>
      <c r="E40" s="3"/>
      <c r="F40" s="3"/>
      <c r="G40" s="3"/>
      <c r="H40" s="3"/>
    </row>
    <row r="41" spans="3:8" ht="12.75">
      <c r="C41" s="3"/>
      <c r="D41" s="3"/>
      <c r="E41" s="3"/>
      <c r="F41" s="3"/>
      <c r="G41" s="3"/>
      <c r="H41" s="3"/>
    </row>
    <row r="42" spans="3:8" ht="12.75">
      <c r="C42" s="3"/>
      <c r="D42" s="3"/>
      <c r="E42" s="3"/>
      <c r="F42" s="3"/>
      <c r="G42" s="3"/>
      <c r="H42" s="3"/>
    </row>
    <row r="43" spans="3:8" ht="12.75">
      <c r="C43" s="3"/>
      <c r="D43" s="3"/>
      <c r="E43" s="3"/>
      <c r="F43" s="3"/>
      <c r="G43" s="3"/>
      <c r="H43" s="3"/>
    </row>
    <row r="44" spans="3:8" ht="12.75">
      <c r="C44" s="3"/>
      <c r="D44" s="3"/>
      <c r="E44" s="3"/>
      <c r="F44" s="3"/>
      <c r="G44" s="3"/>
      <c r="H44" s="3"/>
    </row>
    <row r="45" spans="3:8" ht="12.75">
      <c r="C45" s="3"/>
      <c r="D45" s="3"/>
      <c r="E45" s="3"/>
      <c r="F45" s="3"/>
      <c r="G45" s="3"/>
      <c r="H45" s="3"/>
    </row>
    <row r="46" spans="3:8" ht="12.75">
      <c r="C46" s="3"/>
      <c r="D46" s="3"/>
      <c r="E46" s="3"/>
      <c r="F46" s="3"/>
      <c r="G46" s="3"/>
      <c r="H46" s="3"/>
    </row>
    <row r="47" spans="3:8" ht="12.75">
      <c r="C47" s="3"/>
      <c r="D47" s="3"/>
      <c r="E47" s="3"/>
      <c r="F47" s="3"/>
      <c r="G47" s="3"/>
      <c r="H47" s="3"/>
    </row>
    <row r="48" spans="3:8" ht="12.75">
      <c r="C48" s="3"/>
      <c r="D48" s="3"/>
      <c r="E48" s="3"/>
      <c r="F48" s="3"/>
      <c r="G48" s="3"/>
      <c r="H48" s="3"/>
    </row>
    <row r="49" spans="3:8" ht="12.75">
      <c r="C49" s="3"/>
      <c r="D49" s="3"/>
      <c r="E49" s="3"/>
      <c r="F49" s="3"/>
      <c r="G49" s="3"/>
      <c r="H49" s="3"/>
    </row>
    <row r="50" spans="3:8" ht="12.75">
      <c r="C50" s="3"/>
      <c r="D50" s="3"/>
      <c r="E50" s="3"/>
      <c r="F50" s="3"/>
      <c r="G50" s="3"/>
      <c r="H50" s="3"/>
    </row>
    <row r="51" spans="3:8" ht="12.75">
      <c r="C51" s="3"/>
      <c r="D51" s="3"/>
      <c r="E51" s="3"/>
      <c r="F51" s="3"/>
      <c r="G51" s="3"/>
      <c r="H51" s="3"/>
    </row>
    <row r="52" spans="3:8" ht="12.75">
      <c r="C52" s="3"/>
      <c r="D52" s="3"/>
      <c r="E52" s="3"/>
      <c r="F52" s="3"/>
      <c r="G52" s="3"/>
      <c r="H52" s="3"/>
    </row>
  </sheetData>
  <mergeCells count="3">
    <mergeCell ref="A1:H1"/>
    <mergeCell ref="A3:H3"/>
    <mergeCell ref="A2:H2"/>
  </mergeCells>
  <printOptions/>
  <pageMargins left="0.75" right="0.75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Innovision Optics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Rausch</dc:creator>
  <cp:keywords/>
  <dc:description/>
  <cp:lastModifiedBy>Randall</cp:lastModifiedBy>
  <cp:lastPrinted>2004-12-10T01:21:08Z</cp:lastPrinted>
  <dcterms:created xsi:type="dcterms:W3CDTF">2002-01-22T03:18:40Z</dcterms:created>
  <dcterms:modified xsi:type="dcterms:W3CDTF">2004-12-10T01:25:33Z</dcterms:modified>
  <cp:category/>
  <cp:version/>
  <cp:contentType/>
  <cp:contentStatus/>
</cp:coreProperties>
</file>